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dit 2019-20\"/>
    </mc:Choice>
  </mc:AlternateContent>
  <xr:revisionPtr revIDLastSave="0" documentId="8_{E36037BE-F1C3-451F-92BE-7A4E8198D173}" xr6:coauthVersionLast="45" xr6:coauthVersionMax="45" xr10:uidLastSave="{00000000-0000-0000-0000-000000000000}"/>
  <bookViews>
    <workbookView xWindow="-120" yWindow="-120" windowWidth="20730" windowHeight="11160" xr2:uid="{404BF59E-C0C3-45A2-8580-872087E8AA32}"/>
  </bookViews>
  <sheets>
    <sheet name="Sheet1" sheetId="1" r:id="rId1"/>
  </sheets>
  <externalReferences>
    <externalReference r:id="rId2"/>
  </externalReferences>
  <definedNames>
    <definedName name="ddMonths">'[1]Categories List'!$F$3:$F$15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H45" i="1"/>
  <c r="G45" i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</calcChain>
</file>

<file path=xl/sharedStrings.xml><?xml version="1.0" encoding="utf-8"?>
<sst xmlns="http://schemas.openxmlformats.org/spreadsheetml/2006/main" count="169" uniqueCount="90">
  <si>
    <t>Document Date</t>
  </si>
  <si>
    <t>Payt. Sched. Month</t>
  </si>
  <si>
    <t>Payee</t>
  </si>
  <si>
    <t>Detail</t>
  </si>
  <si>
    <t>Doc. Ref.</t>
  </si>
  <si>
    <t>Category</t>
  </si>
  <si>
    <t>VAT Included</t>
  </si>
  <si>
    <t>Expense Amount</t>
  </si>
  <si>
    <t>Exp. Not Yet Paid</t>
  </si>
  <si>
    <t>Receipt Amount</t>
  </si>
  <si>
    <t>Cash Book Balance</t>
  </si>
  <si>
    <t>Apr</t>
  </si>
  <si>
    <t xml:space="preserve">Balance </t>
  </si>
  <si>
    <t>Balance B/Fwd.</t>
  </si>
  <si>
    <t>Precept</t>
  </si>
  <si>
    <t xml:space="preserve">J Baughan </t>
  </si>
  <si>
    <t>Donation for play area</t>
  </si>
  <si>
    <t>Play area inc</t>
  </si>
  <si>
    <t>A Wright</t>
  </si>
  <si>
    <t>May</t>
  </si>
  <si>
    <t xml:space="preserve">P Cayford </t>
  </si>
  <si>
    <t>Cllr McHenry</t>
  </si>
  <si>
    <t>reimbursement play area</t>
  </si>
  <si>
    <t>Play area ex</t>
  </si>
  <si>
    <t>reimbursement printing</t>
  </si>
  <si>
    <t>Parish Council expenses</t>
  </si>
  <si>
    <t>Cllr Clements</t>
  </si>
  <si>
    <t xml:space="preserve">M Wheatley </t>
  </si>
  <si>
    <t>Clerk Salary</t>
  </si>
  <si>
    <t>Clerk's Wages</t>
  </si>
  <si>
    <t>DM Payroll services</t>
  </si>
  <si>
    <t>pay roll</t>
  </si>
  <si>
    <t>Cllr Coupe</t>
  </si>
  <si>
    <t>Alex Fairchild</t>
  </si>
  <si>
    <t>Play Area</t>
  </si>
  <si>
    <t>NBHIB insurance</t>
  </si>
  <si>
    <t>Annaul insurance</t>
  </si>
  <si>
    <t>Insurance</t>
  </si>
  <si>
    <t>DAPTC</t>
  </si>
  <si>
    <t>Annual sub</t>
  </si>
  <si>
    <t>Membership Fees</t>
  </si>
  <si>
    <t>Jun</t>
  </si>
  <si>
    <t>SLCC</t>
  </si>
  <si>
    <t>Jul</t>
  </si>
  <si>
    <t xml:space="preserve">British Heart foundation </t>
  </si>
  <si>
    <t>AED</t>
  </si>
  <si>
    <t>Aed ex</t>
  </si>
  <si>
    <t xml:space="preserve">Mrs Fuller </t>
  </si>
  <si>
    <t xml:space="preserve">AED donation </t>
  </si>
  <si>
    <t>Aed inc</t>
  </si>
  <si>
    <t>Sep</t>
  </si>
  <si>
    <t>Play Inspection Co</t>
  </si>
  <si>
    <t>Play Area Inspection</t>
  </si>
  <si>
    <t>reimbursement aed</t>
  </si>
  <si>
    <t xml:space="preserve">Dorset Council </t>
  </si>
  <si>
    <t>Presept</t>
  </si>
  <si>
    <t>Oct</t>
  </si>
  <si>
    <t xml:space="preserve">A350 group </t>
  </si>
  <si>
    <t>A350 group donation</t>
  </si>
  <si>
    <t>A350 ex</t>
  </si>
  <si>
    <t>Nov</t>
  </si>
  <si>
    <t>The Play area co ltd</t>
  </si>
  <si>
    <t>Dec</t>
  </si>
  <si>
    <t>Clerk seminar</t>
  </si>
  <si>
    <t>Training &amp; Seminars</t>
  </si>
  <si>
    <t>Clerk wages</t>
  </si>
  <si>
    <t>Impmt Graphics</t>
  </si>
  <si>
    <t>Christmas cards</t>
  </si>
  <si>
    <t>returned cheque</t>
  </si>
  <si>
    <t>Miscellaneous (Inc)</t>
  </si>
  <si>
    <t>Jan</t>
  </si>
  <si>
    <t>Church Hall</t>
  </si>
  <si>
    <t>Church hall fund</t>
  </si>
  <si>
    <t>Hall Hire</t>
  </si>
  <si>
    <t>Vision ICT</t>
  </si>
  <si>
    <t>Website</t>
  </si>
  <si>
    <t>Feb</t>
  </si>
  <si>
    <t>Accessibity statement</t>
  </si>
  <si>
    <t xml:space="preserve">DAPTC </t>
  </si>
  <si>
    <t>Replacement cheque</t>
  </si>
  <si>
    <t>Clerk expenses</t>
  </si>
  <si>
    <t>Clerk's Expenses</t>
  </si>
  <si>
    <t>Marianne Wheatley</t>
  </si>
  <si>
    <t>Previous Clerk final wage</t>
  </si>
  <si>
    <t>Mar</t>
  </si>
  <si>
    <t xml:space="preserve">Basil Lane </t>
  </si>
  <si>
    <t xml:space="preserve">grass cutting </t>
  </si>
  <si>
    <t>Grass Cutting</t>
  </si>
  <si>
    <t>Mr Clements</t>
  </si>
  <si>
    <t>refund for printing leaglets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</si>
</sst>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m"/>
    <numFmt numFmtId="165" formatCode="dd\-mmm\-yyyy"/>
    <numFmt numFmtId="167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165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2" fontId="0" fillId="0" borderId="0" xfId="1" applyNumberFormat="1" applyFont="1"/>
    <xf numFmtId="43" fontId="1" fillId="0" borderId="0" xfId="1" applyFont="1"/>
    <xf numFmtId="15" fontId="0" fillId="0" borderId="0" xfId="0" applyNumberFormat="1"/>
    <xf numFmtId="164" fontId="0" fillId="0" borderId="0" xfId="0" applyNumberFormat="1"/>
    <xf numFmtId="167" fontId="0" fillId="0" borderId="0" xfId="0" applyNumberFormat="1"/>
  </cellXfs>
  <cellStyles count="2">
    <cellStyle name="Comma" xfId="1" builtinId="3"/>
    <cellStyle name="Normal" xfId="0" builtinId="0"/>
  </cellStyles>
  <dxfs count="24">
    <dxf>
      <numFmt numFmtId="167" formatCode="_(* #,##0.00_);_(* \(#,##0.00\);_(* &quot;-&quot;??_);_(@_)"/>
    </dxf>
    <dxf>
      <numFmt numFmtId="167" formatCode="_(* #,##0.00_);_(* \(#,##0.00\);_(* &quot;-&quot;??_);_(@_)"/>
    </dxf>
    <dxf>
      <numFmt numFmtId="167" formatCode="_(* #,##0.00_);_(* \(#,##0.00\);_(* &quot;-&quot;??_);_(@_)"/>
    </dxf>
    <dxf>
      <numFmt numFmtId="167" formatCode="_(* #,##0.00_);_(* \(#,##0.00\);_(* &quot;-&quot;??_);_(@_)"/>
    </dxf>
    <dxf>
      <numFmt numFmtId="167" formatCode="_(* #,##0.00_);_(* \(#,##0.00\);_(* &quot;-&quot;??_);_(@_)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164" formatCode="mmm"/>
    </dxf>
    <dxf>
      <numFmt numFmtId="20" formatCode="dd\-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164" formatCode="mmm"/>
      <alignment horizontal="right" vertical="bottom" textRotation="0" wrapText="0" indent="0" justifyLastLine="0" shrinkToFit="0" readingOrder="0"/>
    </dxf>
    <dxf>
      <numFmt numFmtId="165" formatCode="dd\-mmm\-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Accounts%202019-20/Cash%20book%202019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/>
      <sheetData sheetId="5">
        <row r="3">
          <cell r="F3" t="str">
            <v>Apr</v>
          </cell>
        </row>
        <row r="4">
          <cell r="F4" t="str">
            <v>May</v>
          </cell>
        </row>
        <row r="5">
          <cell r="F5" t="str">
            <v>Jun</v>
          </cell>
        </row>
        <row r="6">
          <cell r="F6" t="str">
            <v>Jul</v>
          </cell>
        </row>
        <row r="7">
          <cell r="F7" t="str">
            <v>Aug</v>
          </cell>
        </row>
        <row r="8">
          <cell r="F8" t="str">
            <v>Sep</v>
          </cell>
        </row>
        <row r="9">
          <cell r="F9" t="str">
            <v>Oct</v>
          </cell>
        </row>
        <row r="10">
          <cell r="F10" t="str">
            <v>Nov</v>
          </cell>
        </row>
        <row r="11">
          <cell r="F11" t="str">
            <v>Dec</v>
          </cell>
        </row>
        <row r="12">
          <cell r="F12" t="str">
            <v>Jan</v>
          </cell>
        </row>
        <row r="13">
          <cell r="F13" t="str">
            <v>Feb</v>
          </cell>
        </row>
        <row r="14">
          <cell r="F14" t="str">
            <v>Mar</v>
          </cell>
        </row>
        <row r="15">
          <cell r="F15" t="str">
            <v>Apr [Next Yr]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D0804-14EE-4B24-B0C1-0688FBEC3565}" name="Table24" displayName="Table24" ref="A2:K45" totalsRowCount="1" headerRowDxfId="23" dataDxfId="22" headerRowCellStyle="Comma" dataCellStyle="Comma">
  <autoFilter ref="A2:K44" xr:uid="{B3176BA6-868B-4507-B9BA-0BA5AC6D5926}"/>
  <sortState xmlns:xlrd2="http://schemas.microsoft.com/office/spreadsheetml/2017/richdata2" ref="A3:K3">
    <sortCondition ref="A2:A3"/>
  </sortState>
  <tableColumns count="11">
    <tableColumn id="1" xr3:uid="{E97BADDB-632F-4039-AC4C-6C77DD27D738}" name="Document Date" dataDxfId="21" totalsRowDxfId="10"/>
    <tableColumn id="2" xr3:uid="{3ECE21F9-3735-4DDF-A7ED-53821F375368}" name="Payt. Sched. Month" dataDxfId="20" totalsRowDxfId="9"/>
    <tableColumn id="3" xr3:uid="{A26F13BD-715B-4CB2-B50D-2C7C7FF69008}" name="Payee" dataDxfId="19" totalsRowDxfId="8"/>
    <tableColumn id="11" xr3:uid="{880A2746-0683-442A-95B4-6F9F0B731311}" name="Detail" dataDxfId="18" totalsRowDxfId="7"/>
    <tableColumn id="4" xr3:uid="{06562FEF-5018-402C-801B-B8DF133EF9EF}" name="Doc. Ref." dataDxfId="17" totalsRowDxfId="6"/>
    <tableColumn id="17" xr3:uid="{7F5B479B-3659-4436-8D1B-75E31DEACCA3}" name="Category" dataDxfId="16" totalsRowDxfId="5"/>
    <tableColumn id="10" xr3:uid="{06048D28-3000-4CBF-B686-00A542113071}" name="VAT Included" totalsRowFunction="sum" dataDxfId="15" totalsRowDxfId="4" dataCellStyle="Comma"/>
    <tableColumn id="6" xr3:uid="{9EA2C64C-80BA-4235-919D-04C922F63AD5}" name="Expense Amount" totalsRowFunction="sum" dataDxfId="14" totalsRowDxfId="3" dataCellStyle="Comma"/>
    <tableColumn id="7" xr3:uid="{06DC732E-CDCD-4F34-885C-B6922A57072D}" name="Exp. Not Yet Paid" dataDxfId="13" totalsRowDxfId="2" dataCellStyle="Comma"/>
    <tableColumn id="8" xr3:uid="{A636172B-E24E-4938-8A73-C515AE900929}" name="Receipt Amount" totalsRowFunction="sum" dataDxfId="12" totalsRowDxfId="1" dataCellStyle="Comma"/>
    <tableColumn id="9" xr3:uid="{4088023B-A8CF-47D7-9CDC-5BB5FA753A8F}" name="Cash Book Balance" dataDxfId="11" totalsRowDxfId="0" dataCellStyle="Comma">
      <calculatedColumnFormula>IF(ISNUMBER(TRIM(K2)*1),K2-(H3-I3)+J3,(H3-I3)+J3)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90026-7A4F-4DD6-B983-4C9CD6373BF3}">
  <dimension ref="A2:K65"/>
  <sheetViews>
    <sheetView tabSelected="1" topLeftCell="A25" workbookViewId="0">
      <selection activeCell="M19" sqref="M19"/>
    </sheetView>
  </sheetViews>
  <sheetFormatPr defaultRowHeight="15" x14ac:dyDescent="0.25"/>
  <cols>
    <col min="1" max="1" width="13.85546875" customWidth="1"/>
    <col min="3" max="3" width="37.42578125" customWidth="1"/>
    <col min="6" max="6" width="23.28515625" customWidth="1"/>
    <col min="8" max="8" width="14.28515625" customWidth="1"/>
    <col min="10" max="10" width="15.42578125" customWidth="1"/>
    <col min="11" max="11" width="16.28515625" customWidth="1"/>
  </cols>
  <sheetData>
    <row r="2" spans="1:11" ht="4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x14ac:dyDescent="0.25">
      <c r="A3" s="5">
        <v>43556</v>
      </c>
      <c r="B3" s="6" t="s">
        <v>11</v>
      </c>
      <c r="C3" s="7" t="s">
        <v>12</v>
      </c>
      <c r="D3" s="7"/>
      <c r="E3" s="8"/>
      <c r="F3" s="8" t="s">
        <v>13</v>
      </c>
      <c r="G3" s="9"/>
      <c r="H3" s="10"/>
      <c r="I3" s="10"/>
      <c r="J3" s="10">
        <v>5165.37</v>
      </c>
      <c r="K3" s="10">
        <f>IF(ISNUMBER(TRIM(K2)*1),K2-(H3-I3)+J3,(H3-I3)+J3)</f>
        <v>5165.37</v>
      </c>
    </row>
    <row r="4" spans="1:11" x14ac:dyDescent="0.25">
      <c r="A4" s="5">
        <v>43556</v>
      </c>
      <c r="B4" s="6" t="s">
        <v>11</v>
      </c>
      <c r="C4" s="7" t="s">
        <v>14</v>
      </c>
      <c r="D4" s="7"/>
      <c r="E4" s="8"/>
      <c r="F4" s="8" t="s">
        <v>14</v>
      </c>
      <c r="G4" s="11"/>
      <c r="H4" s="12"/>
      <c r="I4" s="12"/>
      <c r="J4" s="12">
        <v>1750</v>
      </c>
      <c r="K4" s="12">
        <f>IF(ISNUMBER(TRIM(K3)*1),K3-(H4-I4)+J4,(H4-I4)+J4)</f>
        <v>6915.37</v>
      </c>
    </row>
    <row r="5" spans="1:11" ht="15" customHeight="1" x14ac:dyDescent="0.25">
      <c r="A5" s="5">
        <v>43556</v>
      </c>
      <c r="B5" s="6" t="s">
        <v>11</v>
      </c>
      <c r="C5" s="7" t="s">
        <v>15</v>
      </c>
      <c r="D5" s="7" t="s">
        <v>16</v>
      </c>
      <c r="E5" s="8"/>
      <c r="F5" s="8" t="s">
        <v>17</v>
      </c>
      <c r="G5" s="11"/>
      <c r="H5" s="12"/>
      <c r="I5" s="12"/>
      <c r="J5" s="12">
        <v>100</v>
      </c>
      <c r="K5" s="12">
        <f>IF(ISNUMBER(TRIM(K4)*1),K4-(H5-I5)+J5,(H5-I5)+J5)</f>
        <v>7015.37</v>
      </c>
    </row>
    <row r="6" spans="1:11" ht="15" customHeight="1" x14ac:dyDescent="0.25">
      <c r="A6" s="5">
        <v>43556</v>
      </c>
      <c r="B6" s="6" t="s">
        <v>11</v>
      </c>
      <c r="C6" s="7" t="s">
        <v>18</v>
      </c>
      <c r="D6" s="7" t="s">
        <v>16</v>
      </c>
      <c r="E6" s="8"/>
      <c r="F6" s="8" t="s">
        <v>17</v>
      </c>
      <c r="G6" s="11"/>
      <c r="H6" s="12"/>
      <c r="I6" s="12"/>
      <c r="J6" s="12">
        <v>100</v>
      </c>
      <c r="K6" s="12">
        <f>IF(ISNUMBER(TRIM(K5)*1),K5-(H6-I6)+J6,(H6-I6)+J6)</f>
        <v>7115.37</v>
      </c>
    </row>
    <row r="7" spans="1:11" ht="15" customHeight="1" x14ac:dyDescent="0.25">
      <c r="A7" s="5">
        <v>43586</v>
      </c>
      <c r="B7" s="6" t="s">
        <v>19</v>
      </c>
      <c r="C7" s="7" t="s">
        <v>20</v>
      </c>
      <c r="D7" s="7" t="s">
        <v>16</v>
      </c>
      <c r="E7" s="8"/>
      <c r="F7" s="8" t="s">
        <v>17</v>
      </c>
      <c r="G7" s="11"/>
      <c r="H7" s="10"/>
      <c r="I7" s="10"/>
      <c r="J7" s="10">
        <v>250</v>
      </c>
      <c r="K7" s="10">
        <f t="shared" ref="K7:K41" si="0">IF(ISNUMBER(TRIM(K6)*1),K6-(H7-I7)+J7,(H7-I7)+J7)</f>
        <v>7365.37</v>
      </c>
    </row>
    <row r="8" spans="1:11" ht="15" customHeight="1" x14ac:dyDescent="0.25">
      <c r="A8" s="5">
        <v>43586</v>
      </c>
      <c r="B8" s="6" t="s">
        <v>19</v>
      </c>
      <c r="C8" s="7" t="s">
        <v>21</v>
      </c>
      <c r="D8" s="7" t="s">
        <v>22</v>
      </c>
      <c r="E8" s="8"/>
      <c r="F8" s="8" t="s">
        <v>23</v>
      </c>
      <c r="G8" s="11"/>
      <c r="H8" s="10">
        <v>200</v>
      </c>
      <c r="I8" s="10"/>
      <c r="J8" s="10"/>
      <c r="K8" s="10">
        <f t="shared" si="0"/>
        <v>7165.37</v>
      </c>
    </row>
    <row r="9" spans="1:11" ht="15" customHeight="1" x14ac:dyDescent="0.25">
      <c r="A9" s="5">
        <v>43586</v>
      </c>
      <c r="B9" s="6" t="s">
        <v>19</v>
      </c>
      <c r="C9" s="7" t="s">
        <v>21</v>
      </c>
      <c r="D9" s="7" t="s">
        <v>24</v>
      </c>
      <c r="E9" s="8"/>
      <c r="F9" s="8" t="s">
        <v>25</v>
      </c>
      <c r="G9" s="11">
        <v>17.2</v>
      </c>
      <c r="H9" s="10">
        <v>103.2</v>
      </c>
      <c r="I9" s="10"/>
      <c r="J9" s="10"/>
      <c r="K9" s="10">
        <f t="shared" si="0"/>
        <v>7062.17</v>
      </c>
    </row>
    <row r="10" spans="1:11" ht="15" customHeight="1" x14ac:dyDescent="0.25">
      <c r="A10" s="5">
        <v>43586</v>
      </c>
      <c r="B10" s="6" t="s">
        <v>19</v>
      </c>
      <c r="C10" s="7" t="s">
        <v>26</v>
      </c>
      <c r="D10" s="7" t="s">
        <v>22</v>
      </c>
      <c r="E10" s="8"/>
      <c r="F10" s="8" t="s">
        <v>23</v>
      </c>
      <c r="G10" s="11">
        <v>93.13</v>
      </c>
      <c r="H10" s="10">
        <v>573.78</v>
      </c>
      <c r="I10" s="10"/>
      <c r="J10" s="10"/>
      <c r="K10" s="10">
        <f>IF(ISNUMBER(TRIM(K9)*1),K9-(H10-I10)+J10,(H10-I10)+J10)</f>
        <v>6488.39</v>
      </c>
    </row>
    <row r="11" spans="1:11" ht="15" customHeight="1" x14ac:dyDescent="0.25">
      <c r="A11" s="5">
        <v>43586</v>
      </c>
      <c r="B11" s="6" t="s">
        <v>19</v>
      </c>
      <c r="C11" s="7" t="s">
        <v>27</v>
      </c>
      <c r="D11" s="7" t="s">
        <v>28</v>
      </c>
      <c r="E11" s="8"/>
      <c r="F11" s="8" t="s">
        <v>29</v>
      </c>
      <c r="G11" s="11"/>
      <c r="H11" s="10">
        <v>321.3</v>
      </c>
      <c r="I11" s="10"/>
      <c r="J11" s="10"/>
      <c r="K11" s="10">
        <f t="shared" si="0"/>
        <v>6167.09</v>
      </c>
    </row>
    <row r="12" spans="1:11" ht="15" customHeight="1" x14ac:dyDescent="0.25">
      <c r="A12" s="5">
        <v>43586</v>
      </c>
      <c r="B12" s="6" t="s">
        <v>19</v>
      </c>
      <c r="C12" s="7" t="s">
        <v>30</v>
      </c>
      <c r="D12" s="7" t="s">
        <v>31</v>
      </c>
      <c r="E12" s="8"/>
      <c r="F12" s="8" t="s">
        <v>23</v>
      </c>
      <c r="G12" s="11"/>
      <c r="H12" s="10">
        <v>58</v>
      </c>
      <c r="I12" s="10"/>
      <c r="J12" s="10"/>
      <c r="K12" s="10">
        <f t="shared" si="0"/>
        <v>6109.09</v>
      </c>
    </row>
    <row r="13" spans="1:11" ht="15" customHeight="1" x14ac:dyDescent="0.25">
      <c r="A13" s="5">
        <v>43586</v>
      </c>
      <c r="B13" s="6" t="s">
        <v>19</v>
      </c>
      <c r="C13" s="7" t="s">
        <v>32</v>
      </c>
      <c r="D13" s="7" t="s">
        <v>22</v>
      </c>
      <c r="E13" s="8"/>
      <c r="F13" s="8" t="s">
        <v>23</v>
      </c>
      <c r="G13" s="11">
        <v>5.33</v>
      </c>
      <c r="H13" s="10">
        <v>32</v>
      </c>
      <c r="I13" s="10"/>
      <c r="J13" s="10"/>
      <c r="K13" s="10">
        <f t="shared" si="0"/>
        <v>6077.09</v>
      </c>
    </row>
    <row r="14" spans="1:11" ht="15" customHeight="1" x14ac:dyDescent="0.25">
      <c r="A14" s="5">
        <v>43586</v>
      </c>
      <c r="B14" s="6" t="s">
        <v>19</v>
      </c>
      <c r="C14" s="7" t="s">
        <v>33</v>
      </c>
      <c r="D14" s="7" t="s">
        <v>34</v>
      </c>
      <c r="E14" s="8"/>
      <c r="F14" s="8" t="s">
        <v>23</v>
      </c>
      <c r="G14" s="11"/>
      <c r="H14" s="10">
        <v>130</v>
      </c>
      <c r="I14" s="10"/>
      <c r="J14" s="10"/>
      <c r="K14" s="10">
        <f t="shared" si="0"/>
        <v>5947.09</v>
      </c>
    </row>
    <row r="15" spans="1:11" ht="15" customHeight="1" x14ac:dyDescent="0.25">
      <c r="A15" s="5">
        <v>43586</v>
      </c>
      <c r="B15" s="6" t="s">
        <v>19</v>
      </c>
      <c r="C15" s="7" t="s">
        <v>35</v>
      </c>
      <c r="D15" s="7" t="s">
        <v>36</v>
      </c>
      <c r="E15" s="8"/>
      <c r="F15" s="8" t="s">
        <v>37</v>
      </c>
      <c r="G15" s="11"/>
      <c r="H15" s="10">
        <v>280.23</v>
      </c>
      <c r="I15" s="10"/>
      <c r="J15" s="10"/>
      <c r="K15" s="10">
        <f t="shared" si="0"/>
        <v>5666.8600000000006</v>
      </c>
    </row>
    <row r="16" spans="1:11" ht="15" customHeight="1" x14ac:dyDescent="0.25">
      <c r="A16" s="5">
        <v>43586</v>
      </c>
      <c r="B16" s="6" t="s">
        <v>19</v>
      </c>
      <c r="C16" s="7" t="s">
        <v>38</v>
      </c>
      <c r="D16" s="7" t="s">
        <v>39</v>
      </c>
      <c r="E16" s="8"/>
      <c r="F16" s="8" t="s">
        <v>40</v>
      </c>
      <c r="G16" s="11"/>
      <c r="H16" s="10">
        <v>81.11</v>
      </c>
      <c r="I16" s="10"/>
      <c r="J16" s="10"/>
      <c r="K16" s="10">
        <f t="shared" si="0"/>
        <v>5585.7500000000009</v>
      </c>
    </row>
    <row r="17" spans="1:11" ht="15" customHeight="1" x14ac:dyDescent="0.25">
      <c r="A17" s="5">
        <v>43617</v>
      </c>
      <c r="B17" s="6" t="s">
        <v>41</v>
      </c>
      <c r="C17" s="7" t="s">
        <v>42</v>
      </c>
      <c r="D17" s="7" t="s">
        <v>39</v>
      </c>
      <c r="E17" s="8"/>
      <c r="F17" s="8" t="s">
        <v>40</v>
      </c>
      <c r="G17" s="11"/>
      <c r="H17" s="10">
        <v>18.8</v>
      </c>
      <c r="I17" s="10"/>
      <c r="J17" s="10"/>
      <c r="K17" s="10">
        <f t="shared" si="0"/>
        <v>5566.9500000000007</v>
      </c>
    </row>
    <row r="18" spans="1:11" ht="15" customHeight="1" x14ac:dyDescent="0.25">
      <c r="A18" s="5">
        <v>43617</v>
      </c>
      <c r="B18" s="6" t="s">
        <v>41</v>
      </c>
      <c r="C18" s="7" t="s">
        <v>26</v>
      </c>
      <c r="D18" s="7" t="s">
        <v>22</v>
      </c>
      <c r="E18" s="8"/>
      <c r="F18" s="8" t="s">
        <v>23</v>
      </c>
      <c r="G18" s="11">
        <v>33.72</v>
      </c>
      <c r="H18" s="10">
        <v>193.21</v>
      </c>
      <c r="I18" s="10"/>
      <c r="J18" s="10"/>
      <c r="K18" s="10">
        <f t="shared" si="0"/>
        <v>5373.7400000000007</v>
      </c>
    </row>
    <row r="19" spans="1:11" ht="15" customHeight="1" x14ac:dyDescent="0.25">
      <c r="A19" s="5">
        <v>43647</v>
      </c>
      <c r="B19" s="6" t="s">
        <v>43</v>
      </c>
      <c r="C19" s="7" t="s">
        <v>44</v>
      </c>
      <c r="D19" s="7" t="s">
        <v>45</v>
      </c>
      <c r="E19" s="8"/>
      <c r="F19" s="8" t="s">
        <v>46</v>
      </c>
      <c r="G19" s="11"/>
      <c r="H19" s="10">
        <v>600</v>
      </c>
      <c r="I19" s="10"/>
      <c r="J19" s="10"/>
      <c r="K19" s="10">
        <f t="shared" si="0"/>
        <v>4773.7400000000007</v>
      </c>
    </row>
    <row r="20" spans="1:11" ht="15" customHeight="1" x14ac:dyDescent="0.25">
      <c r="A20" s="5">
        <v>43647</v>
      </c>
      <c r="B20" s="6" t="s">
        <v>43</v>
      </c>
      <c r="C20" s="7" t="s">
        <v>26</v>
      </c>
      <c r="D20" s="7" t="s">
        <v>45</v>
      </c>
      <c r="E20" s="8"/>
      <c r="F20" s="8" t="s">
        <v>46</v>
      </c>
      <c r="G20" s="11">
        <v>88</v>
      </c>
      <c r="H20" s="10">
        <v>528</v>
      </c>
      <c r="I20" s="10"/>
      <c r="J20" s="10"/>
      <c r="K20" s="10">
        <f t="shared" si="0"/>
        <v>4245.7400000000007</v>
      </c>
    </row>
    <row r="21" spans="1:11" ht="15" customHeight="1" x14ac:dyDescent="0.25">
      <c r="A21" s="5">
        <v>43647</v>
      </c>
      <c r="B21" s="6" t="s">
        <v>43</v>
      </c>
      <c r="C21" s="7" t="s">
        <v>47</v>
      </c>
      <c r="D21" s="7" t="s">
        <v>48</v>
      </c>
      <c r="E21" s="8"/>
      <c r="F21" s="8" t="s">
        <v>49</v>
      </c>
      <c r="G21" s="11"/>
      <c r="H21" s="12"/>
      <c r="I21" s="12"/>
      <c r="J21" s="12">
        <v>1040</v>
      </c>
      <c r="K21" s="12">
        <f t="shared" si="0"/>
        <v>5285.7400000000007</v>
      </c>
    </row>
    <row r="22" spans="1:11" ht="15" customHeight="1" x14ac:dyDescent="0.25">
      <c r="A22" s="5">
        <v>43709</v>
      </c>
      <c r="B22" s="6" t="s">
        <v>50</v>
      </c>
      <c r="C22" s="7" t="s">
        <v>27</v>
      </c>
      <c r="D22" s="7" t="s">
        <v>28</v>
      </c>
      <c r="E22" s="8"/>
      <c r="F22" s="8" t="s">
        <v>29</v>
      </c>
      <c r="G22" s="11"/>
      <c r="H22" s="12">
        <v>321.3</v>
      </c>
      <c r="I22" s="12"/>
      <c r="J22" s="12"/>
      <c r="K22" s="12">
        <f t="shared" si="0"/>
        <v>4964.4400000000005</v>
      </c>
    </row>
    <row r="23" spans="1:11" ht="15" customHeight="1" x14ac:dyDescent="0.25">
      <c r="A23" s="5">
        <v>43709</v>
      </c>
      <c r="B23" s="6" t="s">
        <v>50</v>
      </c>
      <c r="C23" s="7" t="s">
        <v>32</v>
      </c>
      <c r="D23" s="7" t="s">
        <v>22</v>
      </c>
      <c r="E23" s="8"/>
      <c r="F23" s="8" t="s">
        <v>23</v>
      </c>
      <c r="G23" s="11">
        <v>3.8</v>
      </c>
      <c r="H23" s="12">
        <v>22.8</v>
      </c>
      <c r="I23" s="12"/>
      <c r="J23" s="12"/>
      <c r="K23" s="12">
        <f t="shared" si="0"/>
        <v>4941.6400000000003</v>
      </c>
    </row>
    <row r="24" spans="1:11" ht="15" customHeight="1" x14ac:dyDescent="0.25">
      <c r="A24" s="5">
        <v>43709</v>
      </c>
      <c r="B24" s="6" t="s">
        <v>50</v>
      </c>
      <c r="C24" s="7" t="s">
        <v>51</v>
      </c>
      <c r="D24" s="7" t="s">
        <v>52</v>
      </c>
      <c r="E24" s="8"/>
      <c r="F24" s="8" t="s">
        <v>23</v>
      </c>
      <c r="G24" s="11">
        <v>17</v>
      </c>
      <c r="H24" s="12">
        <v>102</v>
      </c>
      <c r="I24" s="12"/>
      <c r="J24" s="12"/>
      <c r="K24" s="12">
        <f t="shared" si="0"/>
        <v>4839.6400000000003</v>
      </c>
    </row>
    <row r="25" spans="1:11" ht="15" customHeight="1" x14ac:dyDescent="0.25">
      <c r="A25" s="5">
        <v>43709</v>
      </c>
      <c r="B25" s="6" t="s">
        <v>50</v>
      </c>
      <c r="C25" s="7" t="s">
        <v>26</v>
      </c>
      <c r="D25" s="7" t="s">
        <v>53</v>
      </c>
      <c r="E25" s="8"/>
      <c r="F25" s="8" t="s">
        <v>46</v>
      </c>
      <c r="G25" s="11">
        <v>13.2</v>
      </c>
      <c r="H25" s="12">
        <v>16.2</v>
      </c>
      <c r="I25" s="12"/>
      <c r="J25" s="12"/>
      <c r="K25" s="12">
        <f t="shared" si="0"/>
        <v>4823.4400000000005</v>
      </c>
    </row>
    <row r="26" spans="1:11" ht="15" customHeight="1" x14ac:dyDescent="0.25">
      <c r="A26" s="5">
        <v>43709</v>
      </c>
      <c r="B26" s="6" t="s">
        <v>50</v>
      </c>
      <c r="C26" s="7" t="s">
        <v>54</v>
      </c>
      <c r="D26" s="7" t="s">
        <v>55</v>
      </c>
      <c r="E26" s="8"/>
      <c r="F26" s="8" t="s">
        <v>14</v>
      </c>
      <c r="G26" s="11"/>
      <c r="H26" s="12"/>
      <c r="I26" s="12"/>
      <c r="J26" s="12">
        <v>1750</v>
      </c>
      <c r="K26" s="12">
        <f t="shared" si="0"/>
        <v>6573.4400000000005</v>
      </c>
    </row>
    <row r="27" spans="1:11" ht="15" customHeight="1" x14ac:dyDescent="0.25">
      <c r="A27" s="5">
        <v>43739</v>
      </c>
      <c r="B27" s="6" t="s">
        <v>56</v>
      </c>
      <c r="C27" s="7" t="s">
        <v>57</v>
      </c>
      <c r="D27" s="7" t="s">
        <v>58</v>
      </c>
      <c r="E27" s="8"/>
      <c r="F27" s="8" t="s">
        <v>59</v>
      </c>
      <c r="G27" s="11"/>
      <c r="H27" s="12">
        <v>24.2</v>
      </c>
      <c r="I27" s="12"/>
      <c r="J27" s="12"/>
      <c r="K27" s="12">
        <f t="shared" si="0"/>
        <v>6549.2400000000007</v>
      </c>
    </row>
    <row r="28" spans="1:11" ht="15" customHeight="1" x14ac:dyDescent="0.25">
      <c r="A28" s="5">
        <v>43770</v>
      </c>
      <c r="B28" s="6" t="s">
        <v>60</v>
      </c>
      <c r="C28" s="7" t="s">
        <v>61</v>
      </c>
      <c r="D28" s="7" t="s">
        <v>34</v>
      </c>
      <c r="E28" s="8"/>
      <c r="F28" s="8" t="s">
        <v>23</v>
      </c>
      <c r="G28" s="11">
        <v>7</v>
      </c>
      <c r="H28" s="12">
        <v>42</v>
      </c>
      <c r="I28" s="12"/>
      <c r="J28" s="12"/>
      <c r="K28" s="12">
        <f t="shared" si="0"/>
        <v>6507.2400000000007</v>
      </c>
    </row>
    <row r="29" spans="1:11" ht="15" customHeight="1" x14ac:dyDescent="0.25">
      <c r="A29" s="5">
        <v>43800</v>
      </c>
      <c r="B29" s="6" t="s">
        <v>62</v>
      </c>
      <c r="C29" s="7" t="s">
        <v>38</v>
      </c>
      <c r="D29" s="7" t="s">
        <v>63</v>
      </c>
      <c r="E29" s="8"/>
      <c r="F29" s="8" t="s">
        <v>64</v>
      </c>
      <c r="G29" s="11"/>
      <c r="H29" s="12">
        <v>8.34</v>
      </c>
      <c r="I29" s="12"/>
      <c r="J29" s="12"/>
      <c r="K29" s="12">
        <f t="shared" si="0"/>
        <v>6498.9000000000005</v>
      </c>
    </row>
    <row r="30" spans="1:11" ht="15" customHeight="1" x14ac:dyDescent="0.25">
      <c r="A30" s="5">
        <v>43800</v>
      </c>
      <c r="B30" s="6" t="s">
        <v>62</v>
      </c>
      <c r="C30" s="7" t="s">
        <v>27</v>
      </c>
      <c r="D30" s="7" t="s">
        <v>65</v>
      </c>
      <c r="E30" s="8"/>
      <c r="F30" s="8" t="s">
        <v>29</v>
      </c>
      <c r="G30" s="11"/>
      <c r="H30" s="12">
        <v>321.39999999999998</v>
      </c>
      <c r="I30" s="12"/>
      <c r="J30" s="12"/>
      <c r="K30" s="12">
        <f t="shared" si="0"/>
        <v>6177.5000000000009</v>
      </c>
    </row>
    <row r="31" spans="1:11" ht="15" customHeight="1" x14ac:dyDescent="0.25">
      <c r="A31" s="5">
        <v>43800</v>
      </c>
      <c r="B31" s="6" t="s">
        <v>62</v>
      </c>
      <c r="C31" s="7" t="s">
        <v>66</v>
      </c>
      <c r="D31" s="7" t="s">
        <v>67</v>
      </c>
      <c r="E31" s="8"/>
      <c r="F31" s="8" t="s">
        <v>25</v>
      </c>
      <c r="G31" s="11"/>
      <c r="H31" s="12">
        <v>60</v>
      </c>
      <c r="I31" s="12"/>
      <c r="J31" s="12"/>
      <c r="K31" s="12">
        <f t="shared" si="0"/>
        <v>6117.5000000000009</v>
      </c>
    </row>
    <row r="32" spans="1:11" ht="15" customHeight="1" x14ac:dyDescent="0.25">
      <c r="A32" s="5">
        <v>43800</v>
      </c>
      <c r="B32" s="6" t="s">
        <v>62</v>
      </c>
      <c r="C32" s="7" t="s">
        <v>38</v>
      </c>
      <c r="D32" s="7" t="s">
        <v>68</v>
      </c>
      <c r="E32" s="8"/>
      <c r="F32" s="8" t="s">
        <v>69</v>
      </c>
      <c r="G32" s="11"/>
      <c r="H32" s="12"/>
      <c r="I32" s="12"/>
      <c r="J32" s="12">
        <v>8.34</v>
      </c>
      <c r="K32" s="12">
        <f t="shared" si="0"/>
        <v>6125.8400000000011</v>
      </c>
    </row>
    <row r="33" spans="1:11" ht="15" customHeight="1" x14ac:dyDescent="0.25">
      <c r="A33" s="5">
        <v>43466</v>
      </c>
      <c r="B33" s="6" t="s">
        <v>70</v>
      </c>
      <c r="C33" s="7" t="s">
        <v>71</v>
      </c>
      <c r="D33" s="7" t="s">
        <v>72</v>
      </c>
      <c r="E33" s="8"/>
      <c r="F33" s="8" t="s">
        <v>73</v>
      </c>
      <c r="G33" s="11"/>
      <c r="H33" s="12">
        <v>175</v>
      </c>
      <c r="I33" s="12"/>
      <c r="J33" s="12"/>
      <c r="K33" s="12">
        <f t="shared" si="0"/>
        <v>5950.8400000000011</v>
      </c>
    </row>
    <row r="34" spans="1:11" ht="15" customHeight="1" x14ac:dyDescent="0.25">
      <c r="A34" s="5">
        <v>43617</v>
      </c>
      <c r="B34" s="6" t="s">
        <v>43</v>
      </c>
      <c r="C34" s="7" t="s">
        <v>74</v>
      </c>
      <c r="D34" s="7" t="s">
        <v>75</v>
      </c>
      <c r="E34" s="8"/>
      <c r="F34" s="8" t="s">
        <v>75</v>
      </c>
      <c r="G34" s="11"/>
      <c r="H34" s="12">
        <v>150</v>
      </c>
      <c r="I34" s="12"/>
      <c r="J34" s="12"/>
      <c r="K34" s="12">
        <f t="shared" si="0"/>
        <v>5800.8400000000011</v>
      </c>
    </row>
    <row r="35" spans="1:11" ht="15" customHeight="1" x14ac:dyDescent="0.25">
      <c r="A35" s="5">
        <v>43862</v>
      </c>
      <c r="B35" s="6" t="s">
        <v>76</v>
      </c>
      <c r="C35" s="7" t="s">
        <v>74</v>
      </c>
      <c r="D35" s="7" t="s">
        <v>77</v>
      </c>
      <c r="E35" s="8"/>
      <c r="F35" s="8" t="s">
        <v>75</v>
      </c>
      <c r="G35" s="11">
        <v>9</v>
      </c>
      <c r="H35" s="12">
        <v>54</v>
      </c>
      <c r="I35" s="12"/>
      <c r="J35" s="12"/>
      <c r="K35" s="12">
        <f t="shared" si="0"/>
        <v>5746.8400000000011</v>
      </c>
    </row>
    <row r="36" spans="1:11" ht="15" customHeight="1" x14ac:dyDescent="0.25">
      <c r="A36" s="5">
        <v>43862</v>
      </c>
      <c r="B36" s="6" t="s">
        <v>76</v>
      </c>
      <c r="C36" s="7" t="s">
        <v>78</v>
      </c>
      <c r="D36" s="7" t="s">
        <v>79</v>
      </c>
      <c r="E36" s="8"/>
      <c r="F36" s="8" t="s">
        <v>64</v>
      </c>
      <c r="G36" s="11"/>
      <c r="H36" s="10">
        <v>8.34</v>
      </c>
      <c r="I36" s="10"/>
      <c r="J36" s="10"/>
      <c r="K36" s="10">
        <f t="shared" si="0"/>
        <v>5738.5000000000009</v>
      </c>
    </row>
    <row r="37" spans="1:11" ht="15" customHeight="1" x14ac:dyDescent="0.25">
      <c r="A37" s="5">
        <v>43862</v>
      </c>
      <c r="B37" s="6" t="s">
        <v>76</v>
      </c>
      <c r="C37" s="7" t="s">
        <v>65</v>
      </c>
      <c r="D37" s="7" t="s">
        <v>65</v>
      </c>
      <c r="E37" s="8"/>
      <c r="F37" s="8" t="s">
        <v>29</v>
      </c>
      <c r="G37" s="11"/>
      <c r="H37" s="10">
        <v>224.3</v>
      </c>
      <c r="I37" s="10"/>
      <c r="J37" s="10"/>
      <c r="K37" s="10">
        <f t="shared" si="0"/>
        <v>5514.2000000000007</v>
      </c>
    </row>
    <row r="38" spans="1:11" ht="15" customHeight="1" x14ac:dyDescent="0.25">
      <c r="A38" s="5">
        <v>43862</v>
      </c>
      <c r="B38" s="6" t="s">
        <v>76</v>
      </c>
      <c r="C38" s="7" t="s">
        <v>80</v>
      </c>
      <c r="D38" s="7" t="s">
        <v>80</v>
      </c>
      <c r="E38" s="8"/>
      <c r="F38" s="8" t="s">
        <v>81</v>
      </c>
      <c r="G38" s="11"/>
      <c r="H38" s="10">
        <v>25.4</v>
      </c>
      <c r="I38" s="10"/>
      <c r="J38" s="10"/>
      <c r="K38" s="10">
        <f t="shared" si="0"/>
        <v>5488.8000000000011</v>
      </c>
    </row>
    <row r="39" spans="1:11" ht="15" customHeight="1" x14ac:dyDescent="0.25">
      <c r="A39" s="5">
        <v>43862</v>
      </c>
      <c r="B39" s="6" t="s">
        <v>76</v>
      </c>
      <c r="C39" s="7" t="s">
        <v>82</v>
      </c>
      <c r="D39" s="7" t="s">
        <v>83</v>
      </c>
      <c r="E39" s="8"/>
      <c r="F39" s="8" t="s">
        <v>29</v>
      </c>
      <c r="G39" s="11"/>
      <c r="H39" s="10">
        <v>233.46</v>
      </c>
      <c r="I39" s="10"/>
      <c r="J39" s="10"/>
      <c r="K39" s="10">
        <f t="shared" si="0"/>
        <v>5255.3400000000011</v>
      </c>
    </row>
    <row r="40" spans="1:11" ht="15" customHeight="1" x14ac:dyDescent="0.25">
      <c r="A40" s="5">
        <v>43862</v>
      </c>
      <c r="B40" s="6" t="s">
        <v>84</v>
      </c>
      <c r="C40" s="7" t="s">
        <v>85</v>
      </c>
      <c r="D40" s="7" t="s">
        <v>86</v>
      </c>
      <c r="E40" s="8"/>
      <c r="F40" s="8" t="s">
        <v>87</v>
      </c>
      <c r="G40" s="11"/>
      <c r="H40" s="10">
        <v>530</v>
      </c>
      <c r="I40" s="10"/>
      <c r="J40" s="10"/>
      <c r="K40" s="10">
        <f t="shared" si="0"/>
        <v>4725.3400000000011</v>
      </c>
    </row>
    <row r="41" spans="1:11" ht="15" customHeight="1" x14ac:dyDescent="0.25">
      <c r="A41" s="5">
        <v>43862</v>
      </c>
      <c r="B41" s="6" t="s">
        <v>84</v>
      </c>
      <c r="C41" s="7" t="s">
        <v>88</v>
      </c>
      <c r="D41" s="7" t="s">
        <v>89</v>
      </c>
      <c r="E41" s="8"/>
      <c r="F41" s="8" t="s">
        <v>25</v>
      </c>
      <c r="G41" s="11"/>
      <c r="H41" s="10">
        <v>15</v>
      </c>
      <c r="I41" s="10"/>
      <c r="J41" s="10"/>
      <c r="K41" s="10">
        <f t="shared" si="0"/>
        <v>4710.3400000000011</v>
      </c>
    </row>
    <row r="42" spans="1:11" ht="15" customHeight="1" x14ac:dyDescent="0.25">
      <c r="A42" s="5">
        <v>43891</v>
      </c>
      <c r="B42" s="6" t="s">
        <v>84</v>
      </c>
      <c r="C42" s="7" t="s">
        <v>65</v>
      </c>
      <c r="D42" s="7" t="s">
        <v>65</v>
      </c>
      <c r="E42" s="8"/>
      <c r="F42" s="8" t="s">
        <v>29</v>
      </c>
      <c r="G42" s="11"/>
      <c r="H42" s="10">
        <v>224.3</v>
      </c>
      <c r="I42" s="10"/>
      <c r="J42" s="10"/>
      <c r="K42" s="10">
        <f>IF(ISNUMBER(TRIM(K41)*1),K41-(H42-I42)+J42,(H42-I42)+J42)</f>
        <v>4486.0400000000009</v>
      </c>
    </row>
    <row r="43" spans="1:11" ht="15" customHeight="1" x14ac:dyDescent="0.25">
      <c r="A43" s="5"/>
      <c r="B43" s="6"/>
      <c r="C43" s="7"/>
      <c r="D43" s="7"/>
      <c r="E43" s="8"/>
      <c r="F43" s="8"/>
      <c r="G43" s="11"/>
      <c r="H43" s="10"/>
      <c r="I43" s="10"/>
      <c r="J43" s="10"/>
      <c r="K43" s="10">
        <f>IF(ISNUMBER(TRIM(K42)*1),K42-(H43-I43)+J43,(H43-I43)+J43)</f>
        <v>4486.0400000000009</v>
      </c>
    </row>
    <row r="44" spans="1:11" ht="15" customHeight="1" x14ac:dyDescent="0.25">
      <c r="A44" s="5"/>
      <c r="B44" s="6"/>
      <c r="C44" s="7"/>
      <c r="D44" s="7"/>
      <c r="E44" s="8"/>
      <c r="F44" s="8"/>
      <c r="G44" s="11"/>
      <c r="H44" s="10"/>
      <c r="I44" s="10"/>
      <c r="J44" s="10"/>
      <c r="K44" s="10">
        <f>IF(ISNUMBER(TRIM(K43)*1),K43-(H44-I44)+J44,(H44-I44)+J44)</f>
        <v>4486.0400000000009</v>
      </c>
    </row>
    <row r="45" spans="1:11" ht="15" customHeight="1" x14ac:dyDescent="0.25">
      <c r="A45" s="13"/>
      <c r="B45" s="14"/>
      <c r="C45" s="7"/>
      <c r="D45" s="7"/>
      <c r="E45" s="8"/>
      <c r="F45" s="8"/>
      <c r="G45" s="15">
        <f>SUBTOTAL(109,Table24[VAT Included])</f>
        <v>287.38</v>
      </c>
      <c r="H45" s="15">
        <f>SUBTOTAL(109,Table24[Expense Amount])</f>
        <v>5677.670000000001</v>
      </c>
      <c r="I45" s="15"/>
      <c r="J45" s="15">
        <f>SUBTOTAL(109,Table24[Receipt Amount])</f>
        <v>10163.709999999999</v>
      </c>
      <c r="K45" s="15"/>
    </row>
    <row r="46" spans="1:11" ht="15" customHeight="1" x14ac:dyDescent="0.25"/>
    <row r="47" spans="1:11" ht="15" customHeight="1" x14ac:dyDescent="0.25"/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</sheetData>
  <phoneticPr fontId="2" type="noConversion"/>
  <dataValidations count="1">
    <dataValidation type="list" allowBlank="1" showInputMessage="1" showErrorMessage="1" sqref="F3:F44" xr:uid="{28527704-FFA0-4D94-AD75-26EF2F715442}">
      <formula1>INDIRECT("CategoryTable[Name]")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2020-07-01T12:13:49Z</dcterms:created>
  <dcterms:modified xsi:type="dcterms:W3CDTF">2020-07-01T12:16:24Z</dcterms:modified>
</cp:coreProperties>
</file>